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itom\Documents\kondo-work\kondo-work\f.福岡薬剤部サイト\html\dl\for_pharmacy\cancer_regimen\"/>
    </mc:Choice>
  </mc:AlternateContent>
  <xr:revisionPtr revIDLastSave="0" documentId="13_ncr:1_{465DF422-01B0-4B20-97D9-C783D0DA4C7B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食道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2" l="1"/>
  <c r="I22" i="12"/>
  <c r="I14" i="12"/>
  <c r="I20" i="12"/>
  <c r="I17" i="12"/>
  <c r="I16" i="12"/>
  <c r="I33" i="12"/>
  <c r="I28" i="12"/>
  <c r="I26" i="12"/>
  <c r="I15" i="12"/>
  <c r="I8" i="12"/>
</calcChain>
</file>

<file path=xl/sharedStrings.xml><?xml version="1.0" encoding="utf-8"?>
<sst xmlns="http://schemas.openxmlformats.org/spreadsheetml/2006/main" count="164" uniqueCount="76">
  <si>
    <t>Day1</t>
  </si>
  <si>
    <t>レジメン名</t>
    <phoneticPr fontId="18"/>
  </si>
  <si>
    <t>期間</t>
    <rPh sb="0" eb="2">
      <t>キカン</t>
    </rPh>
    <phoneticPr fontId="18"/>
  </si>
  <si>
    <t>投与日</t>
    <rPh sb="0" eb="3">
      <t>トウヨビ</t>
    </rPh>
    <phoneticPr fontId="18"/>
  </si>
  <si>
    <t>投与方法</t>
    <rPh sb="0" eb="4">
      <t>トウヨホウホウ</t>
    </rPh>
    <phoneticPr fontId="18"/>
  </si>
  <si>
    <t>抗がん剤名</t>
    <rPh sb="0" eb="1">
      <t>コウ</t>
    </rPh>
    <rPh sb="3" eb="4">
      <t>ザイ</t>
    </rPh>
    <phoneticPr fontId="18"/>
  </si>
  <si>
    <t>点滴静注</t>
  </si>
  <si>
    <t>フルオロウラシル</t>
    <phoneticPr fontId="18"/>
  </si>
  <si>
    <t>ドセタキセル</t>
    <phoneticPr fontId="18"/>
  </si>
  <si>
    <t>シスプラチン</t>
    <phoneticPr fontId="18"/>
  </si>
  <si>
    <t>福徳</t>
    <rPh sb="0" eb="2">
      <t>フクトク</t>
    </rPh>
    <phoneticPr fontId="18"/>
  </si>
  <si>
    <t>共通コード</t>
    <rPh sb="0" eb="2">
      <t>キョウツウ</t>
    </rPh>
    <phoneticPr fontId="18"/>
  </si>
  <si>
    <t>癌腫</t>
    <rPh sb="0" eb="2">
      <t>ガンシュ</t>
    </rPh>
    <phoneticPr fontId="18"/>
  </si>
  <si>
    <t>福徳</t>
    <phoneticPr fontId="18"/>
  </si>
  <si>
    <t>Day1.15</t>
    <phoneticPr fontId="18"/>
  </si>
  <si>
    <t>Day1-5</t>
    <phoneticPr fontId="18"/>
  </si>
  <si>
    <t>Day1-4.29-32</t>
    <phoneticPr fontId="18"/>
  </si>
  <si>
    <t>Day1.29</t>
    <phoneticPr fontId="18"/>
  </si>
  <si>
    <t>食道癌レジメン</t>
    <rPh sb="0" eb="3">
      <t>ショクドウガン</t>
    </rPh>
    <phoneticPr fontId="18"/>
  </si>
  <si>
    <t>70㎎/㎡</t>
    <phoneticPr fontId="18"/>
  </si>
  <si>
    <t>35㎎/㎡</t>
    <phoneticPr fontId="18"/>
  </si>
  <si>
    <t>750㎎/㎡</t>
    <phoneticPr fontId="18"/>
  </si>
  <si>
    <t>700㎎/㎡</t>
    <phoneticPr fontId="18"/>
  </si>
  <si>
    <t>80㎎/㎡</t>
    <phoneticPr fontId="18"/>
  </si>
  <si>
    <t>800㎎/㎡</t>
    <phoneticPr fontId="18"/>
  </si>
  <si>
    <t>レジメンシート</t>
    <phoneticPr fontId="18"/>
  </si>
  <si>
    <t>56日</t>
    <rPh sb="2" eb="3">
      <t>ニチ</t>
    </rPh>
    <phoneticPr fontId="18"/>
  </si>
  <si>
    <t>標準投与量</t>
    <phoneticPr fontId="18"/>
  </si>
  <si>
    <t>DTX療法</t>
    <phoneticPr fontId="18"/>
  </si>
  <si>
    <t>　　　　　　　　　　進行再発</t>
    <rPh sb="10" eb="12">
      <t>シンコウ</t>
    </rPh>
    <rPh sb="12" eb="14">
      <t>サイハツ</t>
    </rPh>
    <phoneticPr fontId="18"/>
  </si>
  <si>
    <t>21日</t>
    <rPh sb="2" eb="3">
      <t>ニチ</t>
    </rPh>
    <phoneticPr fontId="18"/>
  </si>
  <si>
    <t>28日</t>
    <rPh sb="2" eb="3">
      <t>ニチ</t>
    </rPh>
    <phoneticPr fontId="18"/>
  </si>
  <si>
    <t>2Gy</t>
    <phoneticPr fontId="18"/>
  </si>
  <si>
    <t>放射線
照射</t>
    <rPh sb="0" eb="3">
      <t>ホウシャセン</t>
    </rPh>
    <rPh sb="4" eb="6">
      <t>ショウシャ</t>
    </rPh>
    <phoneticPr fontId="18"/>
  </si>
  <si>
    <t>60Gy/30fr/6w</t>
    <phoneticPr fontId="18"/>
  </si>
  <si>
    <t>Day1-5.8-12
　　 15-19.29-33
     36-40.43-47</t>
    <phoneticPr fontId="18"/>
  </si>
  <si>
    <t>　　　　　　　　　　術前補助</t>
    <rPh sb="10" eb="12">
      <t>ジュツゼン</t>
    </rPh>
    <rPh sb="12" eb="14">
      <t>ホジョ</t>
    </rPh>
    <phoneticPr fontId="18"/>
  </si>
  <si>
    <t>─</t>
    <phoneticPr fontId="18"/>
  </si>
  <si>
    <t>CDDP+5FU療法</t>
    <phoneticPr fontId="18"/>
  </si>
  <si>
    <t>DTX+CDDP+5FU療法</t>
    <phoneticPr fontId="18"/>
  </si>
  <si>
    <t>CDDP+5FU＋RT療法</t>
    <phoneticPr fontId="18"/>
  </si>
  <si>
    <t>食道癌</t>
    <rPh sb="0" eb="2">
      <t>ショクドウ</t>
    </rPh>
    <rPh sb="2" eb="3">
      <t>ガン</t>
    </rPh>
    <phoneticPr fontId="18"/>
  </si>
  <si>
    <t>(2週)Nivolumab療法</t>
    <rPh sb="2" eb="3">
      <t>シュウ</t>
    </rPh>
    <phoneticPr fontId="18"/>
  </si>
  <si>
    <t>14日</t>
    <rPh sb="2" eb="3">
      <t>ニチ</t>
    </rPh>
    <phoneticPr fontId="18"/>
  </si>
  <si>
    <t>Day1</t>
    <phoneticPr fontId="18"/>
  </si>
  <si>
    <t>ニボルマブ</t>
    <phoneticPr fontId="18"/>
  </si>
  <si>
    <t>240mg/body</t>
    <phoneticPr fontId="18"/>
  </si>
  <si>
    <t>(4週)Nivolumab療法</t>
    <rPh sb="2" eb="3">
      <t>シュウ</t>
    </rPh>
    <phoneticPr fontId="18"/>
  </si>
  <si>
    <t>480mg/body</t>
    <phoneticPr fontId="18"/>
  </si>
  <si>
    <t>福徳</t>
  </si>
  <si>
    <t>(3週)Pembrolizumab療法</t>
  </si>
  <si>
    <t>21日</t>
  </si>
  <si>
    <t>ペムブロリズマブ</t>
  </si>
  <si>
    <t>200ｍｇ/body</t>
  </si>
  <si>
    <t>肺癌ページ参照</t>
  </si>
  <si>
    <t>(6週)Pembrolizumab療法</t>
  </si>
  <si>
    <t>42日</t>
  </si>
  <si>
    <t>400ｍｇ/body</t>
  </si>
  <si>
    <t>　　CDDP+5FU+Pembrolizumab療法(導入)</t>
    <rPh sb="27" eb="29">
      <t>ドウニュウ</t>
    </rPh>
    <phoneticPr fontId="18"/>
  </si>
  <si>
    <t>200ｍｇ/body</t>
    <phoneticPr fontId="18"/>
  </si>
  <si>
    <t>　　5FU+Pembrolizumab療法(維持)</t>
    <rPh sb="22" eb="24">
      <t>イジ</t>
    </rPh>
    <phoneticPr fontId="18"/>
  </si>
  <si>
    <t>weekly PTX療法</t>
    <phoneticPr fontId="18"/>
  </si>
  <si>
    <t>49日</t>
    <rPh sb="2" eb="3">
      <t>ニチ</t>
    </rPh>
    <phoneticPr fontId="18"/>
  </si>
  <si>
    <t>Day1.8.15.22.29.36</t>
    <phoneticPr fontId="18"/>
  </si>
  <si>
    <t>パクリタキセル</t>
    <phoneticPr fontId="18"/>
  </si>
  <si>
    <t>100mg/㎡</t>
    <phoneticPr fontId="18"/>
  </si>
  <si>
    <t>Nivolumab240mg+Ipilimumab療法</t>
    <phoneticPr fontId="18"/>
  </si>
  <si>
    <t>42日</t>
    <rPh sb="2" eb="3">
      <t>ニチ</t>
    </rPh>
    <phoneticPr fontId="18"/>
  </si>
  <si>
    <t>Day1.15.29</t>
    <phoneticPr fontId="18"/>
  </si>
  <si>
    <t>240ｍｇ/body</t>
    <phoneticPr fontId="18"/>
  </si>
  <si>
    <t>イピリムマブ</t>
    <phoneticPr fontId="18"/>
  </si>
  <si>
    <t>1mg/kg</t>
    <phoneticPr fontId="18"/>
  </si>
  <si>
    <t>Nivolumab360mg+Ipilimumab療法</t>
    <phoneticPr fontId="18"/>
  </si>
  <si>
    <t>Day1.22</t>
    <phoneticPr fontId="18"/>
  </si>
  <si>
    <t>360ｍｇ/body</t>
    <phoneticPr fontId="18"/>
  </si>
  <si>
    <t>2023年8月作成</t>
    <rPh sb="4" eb="5">
      <t>ネン</t>
    </rPh>
    <rPh sb="6" eb="7">
      <t>ガツ</t>
    </rPh>
    <rPh sb="7" eb="9">
      <t>サクセイ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</si>
</sst>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21" fillId="0" borderId="10" xfId="42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indent="1"/>
    </xf>
    <xf numFmtId="0" fontId="22" fillId="0" borderId="10" xfId="0" applyFont="1" applyBorder="1">
      <alignment vertical="center"/>
    </xf>
    <xf numFmtId="0" fontId="21" fillId="0" borderId="10" xfId="42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0" fontId="21" fillId="0" borderId="10" xfId="42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1" fillId="0" borderId="11" xfId="42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-toku.jp/section/regimen/download50.php" TargetMode="External"/><Relationship Id="rId2" Type="http://schemas.openxmlformats.org/officeDocument/2006/relationships/hyperlink" Target="https://www.f-toku.jp/section/regimen/download49.php" TargetMode="External"/><Relationship Id="rId1" Type="http://schemas.openxmlformats.org/officeDocument/2006/relationships/hyperlink" Target="https://www.f-toku.jp/section/regimen/download48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-toku.jp/section/regimen/download5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7"/>
  <sheetViews>
    <sheetView tabSelected="1" topLeftCell="A7" zoomScale="115" zoomScaleNormal="115" workbookViewId="0">
      <selection activeCell="J16" sqref="J16"/>
    </sheetView>
  </sheetViews>
  <sheetFormatPr defaultRowHeight="13.5" x14ac:dyDescent="0.15"/>
  <cols>
    <col min="1" max="2" width="10.625" customWidth="1"/>
    <col min="3" max="3" width="40.625" customWidth="1"/>
    <col min="4" max="4" width="8.625" customWidth="1"/>
    <col min="5" max="5" width="15.625" customWidth="1"/>
    <col min="7" max="7" width="15.375" bestFit="1" customWidth="1"/>
    <col min="8" max="8" width="11" bestFit="1" customWidth="1"/>
    <col min="9" max="10" width="12.625" bestFit="1" customWidth="1"/>
  </cols>
  <sheetData>
    <row r="1" spans="1:9" ht="30.75" x14ac:dyDescent="0.15">
      <c r="B1" s="11" t="s">
        <v>18</v>
      </c>
      <c r="C1" s="12"/>
    </row>
    <row r="2" spans="1:9" ht="20.100000000000001" customHeight="1" x14ac:dyDescent="0.15"/>
    <row r="3" spans="1:9" ht="20.100000000000001" customHeight="1" x14ac:dyDescent="0.15">
      <c r="A3" s="2" t="s">
        <v>12</v>
      </c>
      <c r="B3" s="2" t="s">
        <v>11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27</v>
      </c>
      <c r="I3" s="2" t="s">
        <v>25</v>
      </c>
    </row>
    <row r="4" spans="1:9" ht="20.100000000000001" customHeight="1" x14ac:dyDescent="0.15">
      <c r="A4" s="14" t="s">
        <v>41</v>
      </c>
      <c r="B4" s="15" t="s">
        <v>36</v>
      </c>
      <c r="C4" s="15"/>
      <c r="D4" s="15"/>
      <c r="E4" s="15"/>
      <c r="F4" s="15"/>
      <c r="G4" s="15"/>
      <c r="H4" s="15"/>
      <c r="I4" s="15"/>
    </row>
    <row r="5" spans="1:9" ht="20.100000000000001" customHeight="1" x14ac:dyDescent="0.15">
      <c r="A5" s="14"/>
      <c r="B5" s="14" t="s">
        <v>13</v>
      </c>
      <c r="C5" s="13" t="s">
        <v>39</v>
      </c>
      <c r="D5" s="14" t="s">
        <v>30</v>
      </c>
      <c r="E5" s="1" t="s">
        <v>0</v>
      </c>
      <c r="F5" s="1" t="s">
        <v>6</v>
      </c>
      <c r="G5" s="1" t="s">
        <v>8</v>
      </c>
      <c r="H5" s="9" t="s">
        <v>19</v>
      </c>
      <c r="I5" s="14" t="s">
        <v>37</v>
      </c>
    </row>
    <row r="6" spans="1:9" ht="20.100000000000001" customHeight="1" x14ac:dyDescent="0.15">
      <c r="A6" s="14"/>
      <c r="B6" s="14"/>
      <c r="C6" s="13"/>
      <c r="D6" s="14"/>
      <c r="E6" s="1" t="s">
        <v>0</v>
      </c>
      <c r="F6" s="1" t="s">
        <v>6</v>
      </c>
      <c r="G6" s="1" t="s">
        <v>9</v>
      </c>
      <c r="H6" s="9" t="s">
        <v>19</v>
      </c>
      <c r="I6" s="14"/>
    </row>
    <row r="7" spans="1:9" ht="20.100000000000001" customHeight="1" x14ac:dyDescent="0.15">
      <c r="A7" s="14"/>
      <c r="B7" s="14"/>
      <c r="C7" s="13"/>
      <c r="D7" s="14"/>
      <c r="E7" s="1" t="s">
        <v>15</v>
      </c>
      <c r="F7" s="1" t="s">
        <v>6</v>
      </c>
      <c r="G7" s="1" t="s">
        <v>7</v>
      </c>
      <c r="H7" s="9" t="s">
        <v>21</v>
      </c>
      <c r="I7" s="14"/>
    </row>
    <row r="8" spans="1:9" ht="20.100000000000001" customHeight="1" x14ac:dyDescent="0.15">
      <c r="A8" s="14"/>
      <c r="B8" s="14">
        <v>715011</v>
      </c>
      <c r="C8" s="13" t="s">
        <v>38</v>
      </c>
      <c r="D8" s="14" t="s">
        <v>30</v>
      </c>
      <c r="E8" s="1" t="s">
        <v>0</v>
      </c>
      <c r="F8" s="1" t="s">
        <v>6</v>
      </c>
      <c r="G8" s="1" t="s">
        <v>9</v>
      </c>
      <c r="H8" s="9" t="s">
        <v>23</v>
      </c>
      <c r="I8" s="16" t="str">
        <f>HYPERLINK("https://fukutokuyaku.com/for_pharmacy/regimen/download48.php","●")</f>
        <v>●</v>
      </c>
    </row>
    <row r="9" spans="1:9" ht="20.100000000000001" customHeight="1" x14ac:dyDescent="0.15">
      <c r="A9" s="14"/>
      <c r="B9" s="14"/>
      <c r="C9" s="13"/>
      <c r="D9" s="14"/>
      <c r="E9" s="1" t="s">
        <v>15</v>
      </c>
      <c r="F9" s="1" t="s">
        <v>6</v>
      </c>
      <c r="G9" s="1" t="s">
        <v>7</v>
      </c>
      <c r="H9" s="9" t="s">
        <v>24</v>
      </c>
      <c r="I9" s="16"/>
    </row>
    <row r="10" spans="1:9" ht="20.100000000000001" customHeight="1" x14ac:dyDescent="0.15">
      <c r="A10" s="14"/>
      <c r="B10" s="15" t="s">
        <v>29</v>
      </c>
      <c r="C10" s="15"/>
      <c r="D10" s="15"/>
      <c r="E10" s="15"/>
      <c r="F10" s="15"/>
      <c r="G10" s="15"/>
      <c r="H10" s="15"/>
      <c r="I10" s="15"/>
    </row>
    <row r="11" spans="1:9" ht="20.100000000000001" customHeight="1" x14ac:dyDescent="0.15">
      <c r="A11" s="14"/>
      <c r="B11" s="14" t="s">
        <v>10</v>
      </c>
      <c r="C11" s="13" t="s">
        <v>39</v>
      </c>
      <c r="D11" s="14" t="s">
        <v>31</v>
      </c>
      <c r="E11" s="1" t="s">
        <v>14</v>
      </c>
      <c r="F11" s="1" t="s">
        <v>6</v>
      </c>
      <c r="G11" s="1" t="s">
        <v>8</v>
      </c>
      <c r="H11" s="9" t="s">
        <v>20</v>
      </c>
      <c r="I11" s="14" t="s">
        <v>37</v>
      </c>
    </row>
    <row r="12" spans="1:9" ht="20.100000000000001" customHeight="1" x14ac:dyDescent="0.15">
      <c r="A12" s="14"/>
      <c r="B12" s="14"/>
      <c r="C12" s="13"/>
      <c r="D12" s="14"/>
      <c r="E12" s="1" t="s">
        <v>0</v>
      </c>
      <c r="F12" s="1" t="s">
        <v>6</v>
      </c>
      <c r="G12" s="1" t="s">
        <v>9</v>
      </c>
      <c r="H12" s="9" t="s">
        <v>23</v>
      </c>
      <c r="I12" s="14"/>
    </row>
    <row r="13" spans="1:9" ht="20.100000000000001" customHeight="1" x14ac:dyDescent="0.15">
      <c r="A13" s="14"/>
      <c r="B13" s="14"/>
      <c r="C13" s="13"/>
      <c r="D13" s="14"/>
      <c r="E13" s="1" t="s">
        <v>15</v>
      </c>
      <c r="F13" s="1" t="s">
        <v>6</v>
      </c>
      <c r="G13" s="1" t="s">
        <v>7</v>
      </c>
      <c r="H13" s="9" t="s">
        <v>24</v>
      </c>
      <c r="I13" s="14"/>
    </row>
    <row r="14" spans="1:9" ht="20.100000000000001" customHeight="1" x14ac:dyDescent="0.15">
      <c r="A14" s="14"/>
      <c r="B14" s="27">
        <v>715001</v>
      </c>
      <c r="C14" s="8" t="s">
        <v>61</v>
      </c>
      <c r="D14" s="9" t="s">
        <v>62</v>
      </c>
      <c r="E14" s="1" t="s">
        <v>63</v>
      </c>
      <c r="F14" s="9" t="s">
        <v>6</v>
      </c>
      <c r="G14" s="1" t="s">
        <v>64</v>
      </c>
      <c r="H14" s="9" t="s">
        <v>65</v>
      </c>
      <c r="I14" s="7" t="str">
        <f>HYPERLINK("https://fukutokuyaku.com/for_pharmacy/regimen/download188.php","●")</f>
        <v>●</v>
      </c>
    </row>
    <row r="15" spans="1:9" ht="20.100000000000001" customHeight="1" x14ac:dyDescent="0.15">
      <c r="A15" s="14"/>
      <c r="B15" s="4">
        <v>715002</v>
      </c>
      <c r="C15" s="5" t="s">
        <v>42</v>
      </c>
      <c r="D15" s="4" t="s">
        <v>43</v>
      </c>
      <c r="E15" s="6" t="s">
        <v>44</v>
      </c>
      <c r="F15" s="4" t="s">
        <v>6</v>
      </c>
      <c r="G15" s="6" t="s">
        <v>45</v>
      </c>
      <c r="H15" s="4" t="s">
        <v>46</v>
      </c>
      <c r="I15" s="7" t="str">
        <f>HYPERLINK("https://fukutokuyaku.com/for_pharmacy/regimen/download140.php","●")</f>
        <v>●</v>
      </c>
    </row>
    <row r="16" spans="1:9" ht="20.100000000000001" customHeight="1" x14ac:dyDescent="0.15">
      <c r="A16" s="14"/>
      <c r="B16" s="4">
        <v>715003</v>
      </c>
      <c r="C16" s="5" t="s">
        <v>47</v>
      </c>
      <c r="D16" s="4" t="s">
        <v>31</v>
      </c>
      <c r="E16" s="6" t="s">
        <v>44</v>
      </c>
      <c r="F16" s="4" t="s">
        <v>6</v>
      </c>
      <c r="G16" s="6" t="s">
        <v>45</v>
      </c>
      <c r="H16" s="4" t="s">
        <v>48</v>
      </c>
      <c r="I16" s="7" t="str">
        <f>HYPERLINK("https://fukutokuyaku.com/for_pharmacy/regimen/download141.php","●")</f>
        <v>●</v>
      </c>
    </row>
    <row r="17" spans="1:9" ht="20.100000000000001" customHeight="1" x14ac:dyDescent="0.15">
      <c r="A17" s="14"/>
      <c r="B17" s="25">
        <v>715005</v>
      </c>
      <c r="C17" s="23" t="s">
        <v>58</v>
      </c>
      <c r="D17" s="25" t="s">
        <v>30</v>
      </c>
      <c r="E17" s="6" t="s">
        <v>0</v>
      </c>
      <c r="F17" s="4" t="s">
        <v>6</v>
      </c>
      <c r="G17" s="6" t="s">
        <v>52</v>
      </c>
      <c r="H17" s="4" t="s">
        <v>59</v>
      </c>
      <c r="I17" s="20" t="str">
        <f>HYPERLINK("https://fukutokuyaku.com/for_pharmacy/regimen/download173.php","●")</f>
        <v>●</v>
      </c>
    </row>
    <row r="18" spans="1:9" ht="20.100000000000001" customHeight="1" x14ac:dyDescent="0.15">
      <c r="A18" s="14"/>
      <c r="B18" s="21"/>
      <c r="C18" s="26"/>
      <c r="D18" s="21"/>
      <c r="E18" s="1" t="s">
        <v>0</v>
      </c>
      <c r="F18" s="9" t="s">
        <v>6</v>
      </c>
      <c r="G18" s="1" t="s">
        <v>9</v>
      </c>
      <c r="H18" s="9" t="s">
        <v>23</v>
      </c>
      <c r="I18" s="21"/>
    </row>
    <row r="19" spans="1:9" ht="20.100000000000001" customHeight="1" x14ac:dyDescent="0.15">
      <c r="A19" s="14"/>
      <c r="B19" s="21"/>
      <c r="C19" s="24"/>
      <c r="D19" s="22"/>
      <c r="E19" s="1" t="s">
        <v>15</v>
      </c>
      <c r="F19" s="9" t="s">
        <v>6</v>
      </c>
      <c r="G19" s="1" t="s">
        <v>7</v>
      </c>
      <c r="H19" s="9" t="s">
        <v>24</v>
      </c>
      <c r="I19" s="22"/>
    </row>
    <row r="20" spans="1:9" ht="20.100000000000001" customHeight="1" x14ac:dyDescent="0.15">
      <c r="A20" s="14"/>
      <c r="B20" s="21"/>
      <c r="C20" s="23" t="s">
        <v>60</v>
      </c>
      <c r="D20" s="25" t="s">
        <v>30</v>
      </c>
      <c r="E20" s="6" t="s">
        <v>0</v>
      </c>
      <c r="F20" s="4" t="s">
        <v>6</v>
      </c>
      <c r="G20" s="6" t="s">
        <v>52</v>
      </c>
      <c r="H20" s="4" t="s">
        <v>59</v>
      </c>
      <c r="I20" s="20" t="str">
        <f>HYPERLINK("https://fukutokuyaku.com/for_pharmacy/regimen/download174.php","●")</f>
        <v>●</v>
      </c>
    </row>
    <row r="21" spans="1:9" ht="20.100000000000001" customHeight="1" x14ac:dyDescent="0.15">
      <c r="A21" s="14"/>
      <c r="B21" s="22"/>
      <c r="C21" s="24"/>
      <c r="D21" s="22"/>
      <c r="E21" s="1" t="s">
        <v>15</v>
      </c>
      <c r="F21" s="9" t="s">
        <v>6</v>
      </c>
      <c r="G21" s="1" t="s">
        <v>7</v>
      </c>
      <c r="H21" s="9" t="s">
        <v>24</v>
      </c>
      <c r="I21" s="22"/>
    </row>
    <row r="22" spans="1:9" ht="20.100000000000001" customHeight="1" x14ac:dyDescent="0.15">
      <c r="A22" s="14"/>
      <c r="B22" s="28">
        <v>715007</v>
      </c>
      <c r="C22" s="13" t="s">
        <v>66</v>
      </c>
      <c r="D22" s="25" t="s">
        <v>67</v>
      </c>
      <c r="E22" s="1" t="s">
        <v>68</v>
      </c>
      <c r="F22" s="9" t="s">
        <v>6</v>
      </c>
      <c r="G22" s="1" t="s">
        <v>45</v>
      </c>
      <c r="H22" s="9" t="s">
        <v>69</v>
      </c>
      <c r="I22" s="20" t="str">
        <f>HYPERLINK("https://fukutokuyaku.com/for_pharmacy/regimen/download189.php","●")</f>
        <v>●</v>
      </c>
    </row>
    <row r="23" spans="1:9" ht="20.100000000000001" customHeight="1" x14ac:dyDescent="0.15">
      <c r="A23" s="14"/>
      <c r="B23" s="29"/>
      <c r="C23" s="13"/>
      <c r="D23" s="22"/>
      <c r="E23" s="1" t="s">
        <v>44</v>
      </c>
      <c r="F23" s="9" t="s">
        <v>6</v>
      </c>
      <c r="G23" s="1" t="s">
        <v>70</v>
      </c>
      <c r="H23" s="9" t="s">
        <v>71</v>
      </c>
      <c r="I23" s="22"/>
    </row>
    <row r="24" spans="1:9" ht="20.100000000000001" customHeight="1" x14ac:dyDescent="0.15">
      <c r="A24" s="14"/>
      <c r="B24" s="28">
        <v>715008</v>
      </c>
      <c r="C24" s="13" t="s">
        <v>72</v>
      </c>
      <c r="D24" s="25" t="s">
        <v>67</v>
      </c>
      <c r="E24" s="1" t="s">
        <v>73</v>
      </c>
      <c r="F24" s="9" t="s">
        <v>6</v>
      </c>
      <c r="G24" s="1" t="s">
        <v>45</v>
      </c>
      <c r="H24" s="9" t="s">
        <v>74</v>
      </c>
      <c r="I24" s="20" t="str">
        <f>HYPERLINK("https://fukutokuyaku.com/for_pharmacy/regimen/download190.php","●")</f>
        <v>●</v>
      </c>
    </row>
    <row r="25" spans="1:9" ht="20.100000000000001" customHeight="1" x14ac:dyDescent="0.15">
      <c r="A25" s="14"/>
      <c r="B25" s="29"/>
      <c r="C25" s="13"/>
      <c r="D25" s="22"/>
      <c r="E25" s="1" t="s">
        <v>44</v>
      </c>
      <c r="F25" s="9" t="s">
        <v>6</v>
      </c>
      <c r="G25" s="1" t="s">
        <v>70</v>
      </c>
      <c r="H25" s="9" t="s">
        <v>71</v>
      </c>
      <c r="I25" s="22"/>
    </row>
    <row r="26" spans="1:9" ht="20.100000000000001" customHeight="1" x14ac:dyDescent="0.15">
      <c r="A26" s="14"/>
      <c r="B26" s="14">
        <v>715013</v>
      </c>
      <c r="C26" s="13" t="s">
        <v>38</v>
      </c>
      <c r="D26" s="14" t="s">
        <v>31</v>
      </c>
      <c r="E26" s="1" t="s">
        <v>0</v>
      </c>
      <c r="F26" s="1" t="s">
        <v>6</v>
      </c>
      <c r="G26" s="1" t="s">
        <v>9</v>
      </c>
      <c r="H26" s="9" t="s">
        <v>23</v>
      </c>
      <c r="I26" s="16" t="str">
        <f>HYPERLINK("https://fukutokuyaku.com/for_pharmacy/regimen/download49.php","●")</f>
        <v>●</v>
      </c>
    </row>
    <row r="27" spans="1:9" ht="20.100000000000001" customHeight="1" x14ac:dyDescent="0.15">
      <c r="A27" s="14"/>
      <c r="B27" s="14"/>
      <c r="C27" s="13"/>
      <c r="D27" s="14"/>
      <c r="E27" s="1" t="s">
        <v>15</v>
      </c>
      <c r="F27" s="1" t="s">
        <v>6</v>
      </c>
      <c r="G27" s="1" t="s">
        <v>7</v>
      </c>
      <c r="H27" s="9" t="s">
        <v>24</v>
      </c>
      <c r="I27" s="16"/>
    </row>
    <row r="28" spans="1:9" ht="20.100000000000001" customHeight="1" x14ac:dyDescent="0.15">
      <c r="A28" s="14"/>
      <c r="B28" s="14">
        <v>715015</v>
      </c>
      <c r="C28" s="13" t="s">
        <v>40</v>
      </c>
      <c r="D28" s="14" t="s">
        <v>26</v>
      </c>
      <c r="E28" s="1" t="s">
        <v>17</v>
      </c>
      <c r="F28" s="1" t="s">
        <v>6</v>
      </c>
      <c r="G28" s="1" t="s">
        <v>9</v>
      </c>
      <c r="H28" s="9" t="s">
        <v>19</v>
      </c>
      <c r="I28" s="16" t="str">
        <f>HYPERLINK("https://fukutokuyaku.com/for_pharmacy/regimen/download50.php","●")</f>
        <v>●</v>
      </c>
    </row>
    <row r="29" spans="1:9" ht="20.100000000000001" customHeight="1" x14ac:dyDescent="0.15">
      <c r="A29" s="14"/>
      <c r="B29" s="14"/>
      <c r="C29" s="13"/>
      <c r="D29" s="14"/>
      <c r="E29" s="1" t="s">
        <v>16</v>
      </c>
      <c r="F29" s="1" t="s">
        <v>6</v>
      </c>
      <c r="G29" s="1" t="s">
        <v>7</v>
      </c>
      <c r="H29" s="9" t="s">
        <v>22</v>
      </c>
      <c r="I29" s="16"/>
    </row>
    <row r="30" spans="1:9" ht="20.100000000000001" customHeight="1" x14ac:dyDescent="0.15">
      <c r="A30" s="14"/>
      <c r="B30" s="14"/>
      <c r="C30" s="13"/>
      <c r="D30" s="14"/>
      <c r="E30" s="17" t="s">
        <v>35</v>
      </c>
      <c r="F30" s="19" t="s">
        <v>33</v>
      </c>
      <c r="G30" s="18" t="s">
        <v>34</v>
      </c>
      <c r="H30" s="14" t="s">
        <v>32</v>
      </c>
      <c r="I30" s="16"/>
    </row>
    <row r="31" spans="1:9" ht="20.100000000000001" customHeight="1" x14ac:dyDescent="0.15">
      <c r="A31" s="14"/>
      <c r="B31" s="14"/>
      <c r="C31" s="13"/>
      <c r="D31" s="14"/>
      <c r="E31" s="18"/>
      <c r="F31" s="14"/>
      <c r="G31" s="18"/>
      <c r="H31" s="14"/>
      <c r="I31" s="16"/>
    </row>
    <row r="32" spans="1:9" x14ac:dyDescent="0.15">
      <c r="A32" s="14"/>
      <c r="B32" s="14"/>
      <c r="C32" s="13"/>
      <c r="D32" s="14"/>
      <c r="E32" s="18"/>
      <c r="F32" s="14"/>
      <c r="G32" s="18"/>
      <c r="H32" s="14"/>
      <c r="I32" s="16"/>
    </row>
    <row r="33" spans="1:9" x14ac:dyDescent="0.15">
      <c r="A33" s="14"/>
      <c r="B33" s="9">
        <v>715033</v>
      </c>
      <c r="C33" s="8" t="s">
        <v>28</v>
      </c>
      <c r="D33" s="9" t="s">
        <v>30</v>
      </c>
      <c r="E33" s="1" t="s">
        <v>0</v>
      </c>
      <c r="F33" s="1" t="s">
        <v>6</v>
      </c>
      <c r="G33" s="1" t="s">
        <v>8</v>
      </c>
      <c r="H33" s="9" t="s">
        <v>19</v>
      </c>
      <c r="I33" s="3" t="str">
        <f>HYPERLINK("https://fukutokuyaku.com/for_pharmacy/regimen/download51.php","●")</f>
        <v>●</v>
      </c>
    </row>
    <row r="34" spans="1:9" x14ac:dyDescent="0.15">
      <c r="A34" s="14"/>
      <c r="B34" s="9" t="s">
        <v>49</v>
      </c>
      <c r="C34" s="1" t="s">
        <v>50</v>
      </c>
      <c r="D34" s="9" t="s">
        <v>51</v>
      </c>
      <c r="E34" s="1" t="s">
        <v>0</v>
      </c>
      <c r="F34" s="1" t="s">
        <v>6</v>
      </c>
      <c r="G34" s="1" t="s">
        <v>52</v>
      </c>
      <c r="H34" s="1" t="s">
        <v>53</v>
      </c>
      <c r="I34" s="1" t="s">
        <v>54</v>
      </c>
    </row>
    <row r="35" spans="1:9" x14ac:dyDescent="0.15">
      <c r="A35" s="14"/>
      <c r="B35" s="9" t="s">
        <v>49</v>
      </c>
      <c r="C35" s="1" t="s">
        <v>55</v>
      </c>
      <c r="D35" s="9" t="s">
        <v>56</v>
      </c>
      <c r="E35" s="1" t="s">
        <v>0</v>
      </c>
      <c r="F35" s="1" t="s">
        <v>6</v>
      </c>
      <c r="G35" s="1" t="s">
        <v>52</v>
      </c>
      <c r="H35" s="1" t="s">
        <v>57</v>
      </c>
      <c r="I35" s="1" t="s">
        <v>54</v>
      </c>
    </row>
    <row r="37" spans="1:9" x14ac:dyDescent="0.15">
      <c r="I37" s="10" t="s">
        <v>75</v>
      </c>
    </row>
  </sheetData>
  <mergeCells count="43">
    <mergeCell ref="B22:B23"/>
    <mergeCell ref="C22:C23"/>
    <mergeCell ref="D22:D23"/>
    <mergeCell ref="I22:I23"/>
    <mergeCell ref="B24:B25"/>
    <mergeCell ref="C24:C25"/>
    <mergeCell ref="D24:D25"/>
    <mergeCell ref="I24:I25"/>
    <mergeCell ref="B17:B21"/>
    <mergeCell ref="C17:C19"/>
    <mergeCell ref="D17:D19"/>
    <mergeCell ref="I5:I7"/>
    <mergeCell ref="I8:I9"/>
    <mergeCell ref="I11:I13"/>
    <mergeCell ref="I20:I21"/>
    <mergeCell ref="A4:A35"/>
    <mergeCell ref="B26:B27"/>
    <mergeCell ref="C26:C27"/>
    <mergeCell ref="D26:D27"/>
    <mergeCell ref="I26:I27"/>
    <mergeCell ref="B28:B32"/>
    <mergeCell ref="C28:C32"/>
    <mergeCell ref="D28:D32"/>
    <mergeCell ref="I28:I32"/>
    <mergeCell ref="E30:E32"/>
    <mergeCell ref="F30:F32"/>
    <mergeCell ref="G30:G32"/>
    <mergeCell ref="H30:H32"/>
    <mergeCell ref="I17:I19"/>
    <mergeCell ref="C20:C21"/>
    <mergeCell ref="D20:D21"/>
    <mergeCell ref="B1:C1"/>
    <mergeCell ref="C11:C13"/>
    <mergeCell ref="C5:C7"/>
    <mergeCell ref="B5:B7"/>
    <mergeCell ref="B11:B13"/>
    <mergeCell ref="C8:C9"/>
    <mergeCell ref="B10:I10"/>
    <mergeCell ref="B8:B9"/>
    <mergeCell ref="B4:I4"/>
    <mergeCell ref="D5:D7"/>
    <mergeCell ref="D11:D13"/>
    <mergeCell ref="D8:D9"/>
  </mergeCells>
  <phoneticPr fontId="18"/>
  <dataValidations count="3">
    <dataValidation type="list" allowBlank="1" showInputMessage="1" showErrorMessage="1" sqref="F5:F9 F33 F11:F29" xr:uid="{00000000-0002-0000-0000-000000000000}">
      <formula1>"点滴静注,静脈注射,持続静注"</formula1>
    </dataValidation>
    <dataValidation allowBlank="1" showInputMessage="1" showErrorMessage="1" prompt="左詰めでインデント１_x000a_" sqref="C5:C9 C22:C33 C11:C14" xr:uid="{00000000-0002-0000-0000-000001000000}"/>
    <dataValidation allowBlank="1" showInputMessage="1" showErrorMessage="1" prompt="左詰めでインデント１" sqref="C15:C17 C20" xr:uid="{00000000-0002-0000-0000-000002000000}"/>
  </dataValidations>
  <hyperlinks>
    <hyperlink ref="I8:I9" r:id="rId1" display="●" xr:uid="{00000000-0004-0000-0000-000000000000}"/>
    <hyperlink ref="I26:I27" r:id="rId2" display="●" xr:uid="{00000000-0004-0000-0000-000001000000}"/>
    <hyperlink ref="I28:I32" r:id="rId3" display="●" xr:uid="{00000000-0004-0000-0000-000002000000}"/>
    <hyperlink ref="I33" r:id="rId4" display="●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66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Kondo TIS</cp:lastModifiedBy>
  <cp:lastPrinted>2020-06-06T00:29:03Z</cp:lastPrinted>
  <dcterms:created xsi:type="dcterms:W3CDTF">2020-04-17T06:30:36Z</dcterms:created>
  <dcterms:modified xsi:type="dcterms:W3CDTF">2023-09-19T06:21:41Z</dcterms:modified>
</cp:coreProperties>
</file>